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ppendix F" sheetId="1" r:id="rId1"/>
    <sheet name="Appendix G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<sst xmlns="http://schemas.openxmlformats.org/spreadsheetml/2006/main" count="70" uniqueCount="61">
  <si>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£</t>
  </si>
  <si>
    <t>Income</t>
  </si>
  <si>
    <t>Expenditure</t>
  </si>
  <si>
    <t>Royal Society of Chemistry Group Account</t>
  </si>
  <si>
    <t>Receipts</t>
  </si>
  <si>
    <t>Subscriptions</t>
  </si>
  <si>
    <t>Grants</t>
  </si>
  <si>
    <t>Meetings and Conferences</t>
  </si>
  <si>
    <t>Other</t>
  </si>
  <si>
    <t>Payments</t>
  </si>
  <si>
    <t>Meetings &amp; Conferences</t>
  </si>
  <si>
    <t>Other Expenditure</t>
  </si>
  <si>
    <t>Donations</t>
  </si>
  <si>
    <t>Committee Lunches at RSC</t>
  </si>
  <si>
    <t>Audit</t>
  </si>
  <si>
    <t>Total Payments</t>
  </si>
  <si>
    <t>Total Income</t>
  </si>
  <si>
    <t>Balance Sheet</t>
  </si>
  <si>
    <t>Balance Represented by Deposits in the Bank</t>
  </si>
  <si>
    <t>Balance in Current Account</t>
  </si>
  <si>
    <t>Chairman</t>
  </si>
  <si>
    <t>Auditor</t>
  </si>
  <si>
    <t>Surplus/(Deficit) for the year</t>
  </si>
  <si>
    <t>Hon.Treasurer</t>
  </si>
  <si>
    <t xml:space="preserve">      £</t>
  </si>
  <si>
    <t xml:space="preserve">     £</t>
  </si>
  <si>
    <t xml:space="preserve">    Interest</t>
  </si>
  <si>
    <t xml:space="preserve">    Subscriptions</t>
  </si>
  <si>
    <t xml:space="preserve">    Grants</t>
  </si>
  <si>
    <t xml:space="preserve">    Meetings &amp; Conference Income</t>
  </si>
  <si>
    <t xml:space="preserve">    Other Income</t>
  </si>
  <si>
    <t xml:space="preserve">    Meeting &amp; Conference Expenditure</t>
  </si>
  <si>
    <t xml:space="preserve">    Other Expenditure</t>
  </si>
  <si>
    <t xml:space="preserve">    Donations</t>
  </si>
  <si>
    <t xml:space="preserve">    Administration</t>
  </si>
  <si>
    <t>Total</t>
  </si>
  <si>
    <t>Key</t>
  </si>
  <si>
    <t>Add Surplus/(Deficit)</t>
  </si>
  <si>
    <t xml:space="preserve">          </t>
  </si>
  <si>
    <t>The Royal Society Of Chemistry Group Account</t>
  </si>
  <si>
    <t>Interest: RSC Deposit Account</t>
  </si>
  <si>
    <t>RSC Code</t>
  </si>
  <si>
    <t>APPENDIX G</t>
  </si>
  <si>
    <r>
      <t xml:space="preserve">          </t>
    </r>
    <r>
      <rPr>
        <b/>
        <sz val="10"/>
        <rFont val="Arial"/>
        <family val="0"/>
      </rPr>
      <t>APPENDIX F</t>
    </r>
  </si>
  <si>
    <r>
      <t xml:space="preserve">           </t>
    </r>
    <r>
      <rPr>
        <b/>
        <u val="single"/>
        <sz val="10"/>
        <rFont val="Arial"/>
        <family val="0"/>
      </rPr>
      <t>Key</t>
    </r>
  </si>
  <si>
    <t>Opening Balance 1 Jan 2008</t>
  </si>
  <si>
    <t>Closing Balance 31 December 2008</t>
  </si>
  <si>
    <t>Receipts and Payments 1 January 2008 - 31 December 2008</t>
  </si>
  <si>
    <t>Balance as at 31st December 2008</t>
  </si>
  <si>
    <t>Balance at 1st January 2008</t>
  </si>
  <si>
    <t>Surplus (Deficit) for 2008</t>
  </si>
  <si>
    <t>Balance at 31st December 2008</t>
  </si>
  <si>
    <t xml:space="preserve">Group Name: </t>
  </si>
  <si>
    <t>Analytical Division, North West Region</t>
  </si>
  <si>
    <t>Interest: Business Premium Account</t>
  </si>
  <si>
    <t>Interest: Business Bonus Account</t>
  </si>
  <si>
    <t>Balance in Business Premium Account</t>
  </si>
  <si>
    <t>Balance in Business Bonus Account</t>
  </si>
  <si>
    <t>Brian Taylor</t>
  </si>
  <si>
    <t xml:space="preserve">Committee </t>
  </si>
  <si>
    <t>Stationery/Postage/Telephone/Photocopying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</si>
</sst>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0_ ;\-#,##0.00\ "/>
    <numFmt numFmtId="167" formatCode="&quot;£&quot;#,##0.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44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7" fontId="1" fillId="0" borderId="6" xfId="0" applyNumberFormat="1" applyFont="1" applyBorder="1" applyAlignment="1">
      <alignment/>
    </xf>
    <xf numFmtId="7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8" fontId="1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7" fontId="1" fillId="0" borderId="9" xfId="0" applyNumberFormat="1" applyFont="1" applyBorder="1" applyAlignment="1">
      <alignment/>
    </xf>
    <xf numFmtId="8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28575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304800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5:I61"/>
  <sheetViews>
    <sheetView tabSelected="1" workbookViewId="0" topLeftCell="A1">
      <selection activeCell="A41" sqref="A41"/>
    </sheetView>
  </sheetViews>
  <sheetFormatPr defaultColWidth="9.140625" defaultRowHeight="12.75"/>
  <cols>
    <col min="1" max="6" width="9.140625" style="36" customWidth="1"/>
    <col min="7" max="7" width="12.421875" style="36" customWidth="1"/>
    <col min="8" max="8" width="9.140625" style="36" customWidth="1"/>
    <col min="9" max="9" width="10.8515625" style="36" customWidth="1"/>
    <col min="10" max="16384" width="9.140625" style="36" customWidth="1"/>
  </cols>
  <sheetData>
    <row r="5" spans="1:8" s="33" customFormat="1" ht="12.75">
      <c r="A5" s="32" t="s">
        <v>3</v>
      </c>
      <c r="B5" s="32"/>
      <c r="C5" s="32"/>
      <c r="D5" s="32"/>
      <c r="H5" s="33" t="s">
        <v>43</v>
      </c>
    </row>
    <row r="7" spans="1:7" s="33" customFormat="1" ht="12.75">
      <c r="A7" s="32" t="s">
        <v>47</v>
      </c>
      <c r="B7" s="32"/>
      <c r="C7" s="32"/>
      <c r="D7" s="32"/>
      <c r="E7" s="32"/>
      <c r="F7" s="32"/>
      <c r="G7" s="32"/>
    </row>
    <row r="8" spans="1:7" s="33" customFormat="1" ht="12.75">
      <c r="A8" s="32"/>
      <c r="B8" s="32"/>
      <c r="C8" s="32"/>
      <c r="D8" s="32"/>
      <c r="E8" s="32"/>
      <c r="F8" s="32"/>
      <c r="G8" s="32"/>
    </row>
    <row r="9" spans="1:6" ht="12.75">
      <c r="A9" s="34" t="s">
        <v>52</v>
      </c>
      <c r="B9" s="35"/>
      <c r="C9" s="35" t="s">
        <v>53</v>
      </c>
      <c r="D9" s="35"/>
      <c r="E9" s="35"/>
      <c r="F9" s="35"/>
    </row>
    <row r="10" spans="1:6" ht="12.75">
      <c r="A10" s="37"/>
      <c r="B10" s="38"/>
      <c r="C10" s="38"/>
      <c r="D10" s="38"/>
      <c r="E10" s="38"/>
      <c r="F10" s="38"/>
    </row>
    <row r="11" spans="1:5" s="33" customFormat="1" ht="12.75">
      <c r="A11" s="36"/>
      <c r="B11" s="36"/>
      <c r="C11" s="36"/>
      <c r="D11" s="36"/>
      <c r="E11" s="30"/>
    </row>
    <row r="12" spans="1:9" ht="12.75">
      <c r="A12" s="32" t="s">
        <v>4</v>
      </c>
      <c r="B12" s="33"/>
      <c r="C12" s="33"/>
      <c r="D12" s="33"/>
      <c r="E12" s="39" t="s">
        <v>44</v>
      </c>
      <c r="G12" s="39" t="s">
        <v>24</v>
      </c>
      <c r="I12" s="39" t="s">
        <v>25</v>
      </c>
    </row>
    <row r="14" spans="1:7" ht="12.75">
      <c r="A14" s="36" t="s">
        <v>54</v>
      </c>
      <c r="E14" s="36">
        <v>1</v>
      </c>
      <c r="G14" s="40">
        <v>56.65</v>
      </c>
    </row>
    <row r="15" spans="1:7" ht="12.75">
      <c r="A15" s="36" t="s">
        <v>55</v>
      </c>
      <c r="E15" s="36">
        <v>1</v>
      </c>
      <c r="G15" s="40">
        <v>934.01</v>
      </c>
    </row>
    <row r="16" spans="1:7" ht="12.75">
      <c r="A16" s="36" t="s">
        <v>40</v>
      </c>
      <c r="E16" s="36">
        <v>1</v>
      </c>
      <c r="G16" s="40">
        <v>0</v>
      </c>
    </row>
    <row r="17" ht="12.75">
      <c r="G17" s="40"/>
    </row>
    <row r="18" spans="1:7" ht="12.75">
      <c r="A18" s="36" t="s">
        <v>5</v>
      </c>
      <c r="E18" s="36">
        <v>2</v>
      </c>
      <c r="G18" s="40">
        <v>0</v>
      </c>
    </row>
    <row r="19" spans="1:7" ht="12.75">
      <c r="A19" s="36" t="s">
        <v>6</v>
      </c>
      <c r="E19" s="36">
        <v>3</v>
      </c>
      <c r="G19" s="40">
        <v>4000</v>
      </c>
    </row>
    <row r="20" spans="1:7" ht="12.75">
      <c r="A20" s="36" t="s">
        <v>7</v>
      </c>
      <c r="E20" s="36">
        <v>4</v>
      </c>
      <c r="G20" s="40">
        <v>1007.87</v>
      </c>
    </row>
    <row r="21" spans="1:7" ht="12.75">
      <c r="A21" s="36" t="s">
        <v>8</v>
      </c>
      <c r="E21" s="36">
        <v>5</v>
      </c>
      <c r="G21" s="40">
        <v>3040</v>
      </c>
    </row>
    <row r="23" spans="1:7" ht="12.75">
      <c r="A23" s="39" t="s">
        <v>16</v>
      </c>
      <c r="B23" s="39"/>
      <c r="G23" s="41">
        <f>SUM(G14:G21)</f>
        <v>9038.529999999999</v>
      </c>
    </row>
    <row r="26" s="33" customFormat="1" ht="12.75">
      <c r="A26" s="32" t="s">
        <v>9</v>
      </c>
    </row>
    <row r="28" spans="1:9" s="33" customFormat="1" ht="12.75">
      <c r="A28" s="33" t="s">
        <v>10</v>
      </c>
      <c r="E28" s="33">
        <v>6</v>
      </c>
      <c r="I28" s="42">
        <v>5726.64</v>
      </c>
    </row>
    <row r="29" spans="1:9" s="33" customFormat="1" ht="12.75">
      <c r="A29" s="33" t="s">
        <v>12</v>
      </c>
      <c r="E29" s="33">
        <v>7</v>
      </c>
      <c r="I29" s="42">
        <v>6590</v>
      </c>
    </row>
    <row r="30" spans="1:9" s="33" customFormat="1" ht="12.75">
      <c r="A30" s="33" t="s">
        <v>59</v>
      </c>
      <c r="E30" s="33">
        <v>8</v>
      </c>
      <c r="I30" s="42">
        <v>1167.67</v>
      </c>
    </row>
    <row r="31" spans="1:9" s="33" customFormat="1" ht="12.75">
      <c r="A31" s="33" t="s">
        <v>60</v>
      </c>
      <c r="E31" s="33">
        <v>8</v>
      </c>
      <c r="I31" s="42">
        <v>363.59</v>
      </c>
    </row>
    <row r="32" spans="1:9" s="33" customFormat="1" ht="12.75">
      <c r="A32" s="33" t="s">
        <v>13</v>
      </c>
      <c r="E32" s="33">
        <v>8</v>
      </c>
      <c r="I32" s="42">
        <v>0</v>
      </c>
    </row>
    <row r="33" spans="1:9" s="33" customFormat="1" ht="12.75">
      <c r="A33" s="33" t="s">
        <v>14</v>
      </c>
      <c r="E33" s="33">
        <v>8</v>
      </c>
      <c r="I33" s="42">
        <v>0</v>
      </c>
    </row>
    <row r="34" spans="1:9" s="33" customFormat="1" ht="12.75">
      <c r="A34" s="33" t="s">
        <v>11</v>
      </c>
      <c r="E34" s="33">
        <v>9</v>
      </c>
      <c r="I34" s="42">
        <v>0</v>
      </c>
    </row>
    <row r="36" spans="1:9" ht="12.75">
      <c r="A36" s="39" t="s">
        <v>15</v>
      </c>
      <c r="B36" s="39"/>
      <c r="I36" s="41">
        <f>SUM(I28:I34)</f>
        <v>13847.9</v>
      </c>
    </row>
    <row r="37" ht="12.75">
      <c r="I37" s="43"/>
    </row>
    <row r="38" ht="12.75">
      <c r="I38" s="38"/>
    </row>
    <row r="39" spans="1:9" ht="13.5" thickBot="1">
      <c r="A39" s="39" t="s">
        <v>22</v>
      </c>
      <c r="B39" s="39"/>
      <c r="C39" s="39"/>
      <c r="E39" s="36">
        <v>10</v>
      </c>
      <c r="I39" s="44">
        <f>G23-I36</f>
        <v>-4809.370000000001</v>
      </c>
    </row>
    <row r="40" ht="13.5" thickTop="1"/>
    <row r="42" spans="1:2" s="33" customFormat="1" ht="12.75">
      <c r="A42" s="32" t="s">
        <v>17</v>
      </c>
      <c r="B42" s="30"/>
    </row>
    <row r="44" spans="1:9" s="33" customFormat="1" ht="12.75">
      <c r="A44" s="33" t="s">
        <v>49</v>
      </c>
      <c r="I44" s="42">
        <v>34812.54</v>
      </c>
    </row>
    <row r="45" spans="1:9" s="33" customFormat="1" ht="12.75">
      <c r="A45" s="33" t="s">
        <v>50</v>
      </c>
      <c r="E45" s="33">
        <v>10</v>
      </c>
      <c r="I45" s="42">
        <f>I39</f>
        <v>-4809.370000000001</v>
      </c>
    </row>
    <row r="46" spans="1:9" ht="13.5" thickBot="1">
      <c r="A46" s="39" t="s">
        <v>51</v>
      </c>
      <c r="I46" s="45">
        <f>I44+I45</f>
        <v>30003.17</v>
      </c>
    </row>
    <row r="47" ht="13.5" thickTop="1"/>
    <row r="48" spans="1:5" s="33" customFormat="1" ht="12.75">
      <c r="A48" s="32" t="s">
        <v>18</v>
      </c>
      <c r="B48" s="32"/>
      <c r="C48" s="32"/>
      <c r="D48" s="32"/>
      <c r="E48" s="32"/>
    </row>
    <row r="49" spans="1:9" s="33" customFormat="1" ht="12.75">
      <c r="A49" s="33" t="s">
        <v>19</v>
      </c>
      <c r="I49" s="42">
        <v>121.51</v>
      </c>
    </row>
    <row r="50" spans="1:9" s="33" customFormat="1" ht="12.75">
      <c r="A50" s="33" t="s">
        <v>56</v>
      </c>
      <c r="I50" s="42">
        <v>3137.11</v>
      </c>
    </row>
    <row r="51" spans="1:9" s="33" customFormat="1" ht="12.75">
      <c r="A51" s="33" t="s">
        <v>57</v>
      </c>
      <c r="I51" s="42">
        <v>26744.55</v>
      </c>
    </row>
    <row r="52" spans="1:9" ht="13.5" thickBot="1">
      <c r="A52" s="39" t="s">
        <v>48</v>
      </c>
      <c r="I52" s="46">
        <f>SUM(I49:I51)</f>
        <v>30003.17</v>
      </c>
    </row>
    <row r="53" ht="13.5" thickTop="1"/>
    <row r="57" spans="1:9" ht="12.75">
      <c r="A57" s="36" t="s">
        <v>23</v>
      </c>
      <c r="C57" s="35" t="s">
        <v>58</v>
      </c>
      <c r="D57" s="35"/>
      <c r="E57" s="35"/>
      <c r="G57" s="35"/>
      <c r="H57" s="35"/>
      <c r="I57" s="35"/>
    </row>
    <row r="59" spans="1:9" ht="12.75">
      <c r="A59" s="36" t="s">
        <v>20</v>
      </c>
      <c r="C59" s="35"/>
      <c r="D59" s="35"/>
      <c r="E59" s="35"/>
      <c r="G59" s="35"/>
      <c r="H59" s="35"/>
      <c r="I59" s="35"/>
    </row>
    <row r="60" spans="3:9" ht="12.75">
      <c r="C60" s="38"/>
      <c r="D60" s="38"/>
      <c r="E60" s="38"/>
      <c r="G60" s="38"/>
      <c r="H60" s="38"/>
      <c r="I60" s="38"/>
    </row>
    <row r="61" spans="1:9" ht="12.75">
      <c r="A61" s="36" t="s">
        <v>21</v>
      </c>
      <c r="C61" s="35"/>
      <c r="D61" s="35"/>
      <c r="E61" s="35"/>
      <c r="G61" s="35"/>
      <c r="H61" s="35"/>
      <c r="I61" s="35"/>
    </row>
  </sheetData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6:Q50"/>
  <sheetViews>
    <sheetView workbookViewId="0" topLeftCell="A25">
      <selection activeCell="H41" sqref="H41"/>
    </sheetView>
  </sheetViews>
  <sheetFormatPr defaultColWidth="9.140625" defaultRowHeight="12.75"/>
  <cols>
    <col min="1" max="1" width="5.00390625" style="0" customWidth="1"/>
    <col min="5" max="5" width="10.57421875" style="0" customWidth="1"/>
    <col min="6" max="6" width="11.421875" style="0" customWidth="1"/>
    <col min="7" max="7" width="2.421875" style="0" customWidth="1"/>
    <col min="8" max="8" width="10.28125" style="0" customWidth="1"/>
    <col min="9" max="9" width="2.421875" style="0" customWidth="1"/>
    <col min="10" max="10" width="0.13671875" style="0" hidden="1" customWidth="1"/>
    <col min="11" max="11" width="10.28125" style="0" customWidth="1"/>
    <col min="12" max="12" width="0.13671875" style="0" hidden="1" customWidth="1"/>
    <col min="13" max="13" width="11.421875" style="0" hidden="1" customWidth="1"/>
    <col min="14" max="14" width="9.140625" style="0" hidden="1" customWidth="1"/>
    <col min="15" max="15" width="1.8515625" style="0" hidden="1" customWidth="1"/>
    <col min="16" max="16" width="0.13671875" style="0" hidden="1" customWidth="1"/>
    <col min="17" max="17" width="11.00390625" style="0" customWidth="1"/>
  </cols>
  <sheetData>
    <row r="6" spans="1:17" ht="12.75">
      <c r="A6" s="2" t="s">
        <v>39</v>
      </c>
      <c r="B6" s="3"/>
      <c r="C6" s="3"/>
      <c r="D6" s="3"/>
      <c r="E6" s="3"/>
      <c r="F6" s="3"/>
      <c r="G6" s="3"/>
      <c r="K6" s="1" t="s">
        <v>42</v>
      </c>
      <c r="L6" s="1"/>
      <c r="M6" s="1"/>
      <c r="N6" s="1"/>
      <c r="O6" s="1"/>
      <c r="P6" s="1"/>
      <c r="Q6" s="1"/>
    </row>
    <row r="7" spans="1:7" ht="12.75">
      <c r="A7" s="2"/>
      <c r="B7" s="3"/>
      <c r="C7" s="3"/>
      <c r="D7" s="3"/>
      <c r="E7" s="3"/>
      <c r="F7" s="3"/>
      <c r="G7" s="3"/>
    </row>
    <row r="8" spans="1:7" ht="12.75">
      <c r="A8" s="12" t="s">
        <v>52</v>
      </c>
      <c r="B8" s="15"/>
      <c r="C8" s="15" t="s">
        <v>53</v>
      </c>
      <c r="D8" s="15"/>
      <c r="E8" s="14"/>
      <c r="F8" s="3"/>
      <c r="G8" s="3"/>
    </row>
    <row r="9" spans="1:7" ht="12.75">
      <c r="A9" s="2"/>
      <c r="B9" s="3"/>
      <c r="C9" s="3"/>
      <c r="D9" s="3"/>
      <c r="E9" s="3"/>
      <c r="F9" s="3"/>
      <c r="G9" s="3"/>
    </row>
    <row r="10" spans="8:12" ht="12.75">
      <c r="H10" s="2" t="s">
        <v>4</v>
      </c>
      <c r="J10" s="2" t="s">
        <v>2</v>
      </c>
      <c r="K10" s="2" t="s">
        <v>9</v>
      </c>
      <c r="L10" s="2"/>
    </row>
    <row r="11" spans="8:12" ht="12.75">
      <c r="H11" s="2"/>
      <c r="J11" s="2"/>
      <c r="K11" s="2"/>
      <c r="L11" s="2"/>
    </row>
    <row r="12" spans="6:11" ht="12.75">
      <c r="F12" s="4"/>
      <c r="H12" s="27" t="s">
        <v>0</v>
      </c>
      <c r="I12" s="27"/>
      <c r="J12" s="27"/>
      <c r="K12" s="27" t="s">
        <v>0</v>
      </c>
    </row>
    <row r="13" spans="1:14" ht="13.5" thickBot="1">
      <c r="A13" s="2" t="s">
        <v>45</v>
      </c>
      <c r="E13" s="26"/>
      <c r="F13" s="28">
        <v>34812.54</v>
      </c>
      <c r="N13" s="4"/>
    </row>
    <row r="14" spans="1:14" ht="13.5" thickTop="1">
      <c r="A14" s="2"/>
      <c r="F14" s="11"/>
      <c r="N14" s="4"/>
    </row>
    <row r="16" spans="1:9" ht="12.75">
      <c r="A16" s="3" t="s">
        <v>36</v>
      </c>
      <c r="B16" s="3" t="s">
        <v>1</v>
      </c>
      <c r="F16" s="30" t="s">
        <v>41</v>
      </c>
      <c r="I16" s="2"/>
    </row>
    <row r="17" spans="1:9" ht="12.75">
      <c r="A17" s="3"/>
      <c r="B17" s="3"/>
      <c r="F17" s="30"/>
      <c r="I17" s="2"/>
    </row>
    <row r="18" spans="1:8" ht="12.75">
      <c r="A18" s="1"/>
      <c r="F18" s="5"/>
      <c r="H18" s="16"/>
    </row>
    <row r="19" spans="1:9" ht="12.75">
      <c r="A19" s="1">
        <v>1</v>
      </c>
      <c r="B19" t="s">
        <v>26</v>
      </c>
      <c r="F19" s="7">
        <v>590901</v>
      </c>
      <c r="H19" s="17">
        <f>'Appendix F'!G14+'Appendix F'!G16+'Appendix F'!G15</f>
        <v>990.66</v>
      </c>
      <c r="I19" s="4"/>
    </row>
    <row r="20" spans="1:9" ht="12.75">
      <c r="A20" s="1"/>
      <c r="F20" s="5"/>
      <c r="H20" s="18"/>
      <c r="I20" s="4"/>
    </row>
    <row r="21" spans="1:9" ht="12.75">
      <c r="A21" s="1">
        <v>2</v>
      </c>
      <c r="B21" t="s">
        <v>27</v>
      </c>
      <c r="F21" s="7">
        <v>590902</v>
      </c>
      <c r="H21" s="17">
        <f>'Appendix F'!G18</f>
        <v>0</v>
      </c>
      <c r="I21" s="4"/>
    </row>
    <row r="22" spans="1:9" ht="12.75">
      <c r="A22" s="1"/>
      <c r="F22" s="5"/>
      <c r="H22" s="19"/>
      <c r="I22" s="4"/>
    </row>
    <row r="23" spans="1:9" ht="12.75">
      <c r="A23" s="1">
        <v>3</v>
      </c>
      <c r="B23" t="s">
        <v>28</v>
      </c>
      <c r="F23" s="7">
        <v>590903</v>
      </c>
      <c r="H23" s="17">
        <f>'Appendix F'!G19</f>
        <v>4000</v>
      </c>
      <c r="I23" s="4"/>
    </row>
    <row r="24" spans="1:9" ht="12.75">
      <c r="A24" s="1"/>
      <c r="F24" s="5"/>
      <c r="H24" s="19"/>
      <c r="I24" s="4"/>
    </row>
    <row r="25" spans="1:9" ht="12.75">
      <c r="A25" s="1">
        <v>4</v>
      </c>
      <c r="B25" t="s">
        <v>29</v>
      </c>
      <c r="F25" s="7">
        <v>590904</v>
      </c>
      <c r="H25" s="19">
        <f>'Appendix F'!G20</f>
        <v>1007.87</v>
      </c>
      <c r="I25" s="4"/>
    </row>
    <row r="26" spans="1:9" ht="12.75">
      <c r="A26" s="1"/>
      <c r="F26" s="5"/>
      <c r="H26" s="18"/>
      <c r="I26" s="4"/>
    </row>
    <row r="27" spans="1:9" ht="12.75">
      <c r="A27" s="1">
        <v>5</v>
      </c>
      <c r="B27" t="s">
        <v>30</v>
      </c>
      <c r="F27" s="7">
        <v>590905</v>
      </c>
      <c r="H27" s="17">
        <f>'Appendix F'!G21</f>
        <v>3040</v>
      </c>
      <c r="I27" s="4"/>
    </row>
    <row r="28" spans="1:9" ht="12.75">
      <c r="A28" s="1"/>
      <c r="I28" s="4"/>
    </row>
    <row r="29" spans="1:11" ht="12.75">
      <c r="A29" s="1"/>
      <c r="K29" s="4"/>
    </row>
    <row r="30" spans="1:11" ht="12.75">
      <c r="A30" s="1"/>
      <c r="B30" s="3" t="s">
        <v>2</v>
      </c>
      <c r="K30" s="4"/>
    </row>
    <row r="31" spans="1:12" ht="12.75">
      <c r="A31" s="1"/>
      <c r="F31" s="5"/>
      <c r="J31" s="9"/>
      <c r="K31" s="20"/>
      <c r="L31" s="4"/>
    </row>
    <row r="32" spans="1:12" ht="12.75">
      <c r="A32" s="1">
        <v>6</v>
      </c>
      <c r="B32" t="s">
        <v>31</v>
      </c>
      <c r="F32" s="7">
        <v>690101</v>
      </c>
      <c r="J32" s="6"/>
      <c r="K32" s="21">
        <f>'Appendix F'!I28</f>
        <v>5726.64</v>
      </c>
      <c r="L32" s="4"/>
    </row>
    <row r="33" spans="1:12" ht="12.75">
      <c r="A33" s="1"/>
      <c r="F33" s="5"/>
      <c r="J33" s="5"/>
      <c r="K33" s="20"/>
      <c r="L33" s="4"/>
    </row>
    <row r="34" spans="1:12" ht="12.75">
      <c r="A34" s="1">
        <v>7</v>
      </c>
      <c r="B34" t="s">
        <v>33</v>
      </c>
      <c r="F34" s="7">
        <v>690102</v>
      </c>
      <c r="J34" s="6"/>
      <c r="K34" s="21">
        <f>'Appendix F'!I29</f>
        <v>6590</v>
      </c>
      <c r="L34" s="4"/>
    </row>
    <row r="35" spans="1:12" ht="12.75">
      <c r="A35" s="1"/>
      <c r="F35" s="5"/>
      <c r="J35" s="5"/>
      <c r="K35" s="22"/>
      <c r="L35" s="4"/>
    </row>
    <row r="36" spans="1:12" ht="12.75">
      <c r="A36" s="1">
        <v>8</v>
      </c>
      <c r="B36" t="s">
        <v>34</v>
      </c>
      <c r="F36" s="7">
        <v>690103</v>
      </c>
      <c r="J36" s="7"/>
      <c r="K36" s="21">
        <f>'Appendix F'!I30+'Appendix F'!I31+'Appendix F'!I32+'Appendix F'!I33</f>
        <v>1531.26</v>
      </c>
      <c r="L36" s="4"/>
    </row>
    <row r="37" spans="6:11" ht="12.75">
      <c r="F37" s="5"/>
      <c r="K37" s="5"/>
    </row>
    <row r="38" spans="1:12" ht="12.75">
      <c r="A38" s="1">
        <v>9</v>
      </c>
      <c r="B38" t="s">
        <v>32</v>
      </c>
      <c r="F38" s="7">
        <v>690104</v>
      </c>
      <c r="J38" s="31"/>
      <c r="K38" s="21">
        <f>'Appendix F'!I34</f>
        <v>0</v>
      </c>
      <c r="L38" s="4"/>
    </row>
    <row r="39" spans="1:12" ht="10.5" customHeight="1">
      <c r="A39" s="1"/>
      <c r="J39" s="4"/>
      <c r="K39" s="4"/>
      <c r="L39" s="4"/>
    </row>
    <row r="40" spans="1:12" ht="24" customHeight="1">
      <c r="A40" s="1">
        <v>10</v>
      </c>
      <c r="B40" s="2"/>
      <c r="F40" s="2" t="s">
        <v>35</v>
      </c>
      <c r="H40" s="23">
        <v>9038.53</v>
      </c>
      <c r="I40" s="24"/>
      <c r="J40" s="25" t="s">
        <v>0</v>
      </c>
      <c r="K40" s="23">
        <f>SUM(K31:K38)</f>
        <v>13847.9</v>
      </c>
      <c r="L40" s="4"/>
    </row>
    <row r="41" spans="1:12" ht="12.75">
      <c r="A41" s="2"/>
      <c r="H41" s="11"/>
      <c r="I41" s="4"/>
      <c r="J41" s="4"/>
      <c r="K41" s="11"/>
      <c r="L41" s="4"/>
    </row>
    <row r="42" spans="1:12" ht="12.75">
      <c r="A42" s="1"/>
      <c r="H42" s="4"/>
      <c r="I42" s="4"/>
      <c r="J42" s="4"/>
      <c r="L42" s="4"/>
    </row>
    <row r="43" spans="1:17" s="3" customFormat="1" ht="12.75">
      <c r="A43" s="2" t="s">
        <v>37</v>
      </c>
      <c r="F43" s="8"/>
      <c r="M43" s="12" t="s">
        <v>0</v>
      </c>
      <c r="N43" s="8"/>
      <c r="Q43" s="29">
        <f>H40-K40</f>
        <v>-4809.369999999999</v>
      </c>
    </row>
    <row r="44" spans="1:14" s="3" customFormat="1" ht="12.75">
      <c r="A44" s="2"/>
      <c r="F44" s="8"/>
      <c r="M44" s="11"/>
      <c r="N44" s="8"/>
    </row>
    <row r="45" ht="12.75">
      <c r="A45" s="1"/>
    </row>
    <row r="46" ht="12.75">
      <c r="A46" s="1"/>
    </row>
    <row r="47" spans="1:17" ht="13.5" thickBot="1">
      <c r="A47" s="2" t="s">
        <v>46</v>
      </c>
      <c r="B47" s="3"/>
      <c r="C47" s="3"/>
      <c r="D47" s="3"/>
      <c r="E47" s="3"/>
      <c r="F47" s="10"/>
      <c r="K47" t="s">
        <v>38</v>
      </c>
      <c r="M47" s="13" t="s">
        <v>0</v>
      </c>
      <c r="N47" s="4"/>
      <c r="Q47" s="28">
        <f>F13+Q43</f>
        <v>30003.170000000002</v>
      </c>
    </row>
    <row r="48" spans="1:13" ht="13.5" thickTop="1">
      <c r="A48" s="1"/>
      <c r="M48" s="4"/>
    </row>
    <row r="49" ht="12.75">
      <c r="A49" s="1"/>
    </row>
    <row r="50" ht="12.75">
      <c r="A50" s="1"/>
    </row>
  </sheetData>
  <printOptions/>
  <pageMargins left="0.35433070866141736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Society of 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Registered User</cp:lastModifiedBy>
  <cp:lastPrinted>2009-02-10T20:36:31Z</cp:lastPrinted>
  <dcterms:created xsi:type="dcterms:W3CDTF">2001-03-13T12:11:32Z</dcterms:created>
  <dcterms:modified xsi:type="dcterms:W3CDTF">2009-04-23T07:28:23Z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